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0" windowWidth="11415" windowHeight="3810" tabRatio="628" firstSheet="1" activeTab="1"/>
  </bookViews>
  <sheets>
    <sheet name="Biểu 3 vụ Mùa 2019" sheetId="1" r:id="rId1"/>
    <sheet name="DỰ THẢO KH vụ Đông 20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Dell</author>
  </authors>
  <commentList>
    <comment ref="A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<sst xmlns="http://schemas.openxmlformats.org/spreadsheetml/2006/main" count="71" uniqueCount="47">
  <si>
    <t>Sơn Động</t>
  </si>
  <si>
    <t>Lục Ngạn</t>
  </si>
  <si>
    <t>Lục Nam</t>
  </si>
  <si>
    <t>Lạng Giang</t>
  </si>
  <si>
    <t>Yên Thế</t>
  </si>
  <si>
    <t>Tân Yên</t>
  </si>
  <si>
    <t>Hiệp Hoà</t>
  </si>
  <si>
    <t>Việt Yên</t>
  </si>
  <si>
    <t>Yên Dũng</t>
  </si>
  <si>
    <t>Bắc Giang</t>
  </si>
  <si>
    <t>Huyện,TP</t>
  </si>
  <si>
    <t>Lạc</t>
  </si>
  <si>
    <t>Ngô</t>
  </si>
  <si>
    <t>Khoai lang</t>
  </si>
  <si>
    <t>STT</t>
  </si>
  <si>
    <t>Trong đó:</t>
  </si>
  <si>
    <t>Rau các loại</t>
  </si>
  <si>
    <t>Diện tích</t>
  </si>
  <si>
    <t>Năng suất</t>
  </si>
  <si>
    <t>Sản lượng</t>
  </si>
  <si>
    <t xml:space="preserve">DT Cây khác </t>
  </si>
  <si>
    <t xml:space="preserve">  Đơn vị tính: DT= ha, NS = tạ/ ha, SL= tấn</t>
  </si>
  <si>
    <t>% so với KH</t>
  </si>
  <si>
    <t>TT</t>
  </si>
  <si>
    <t>Huyện, thành phố</t>
  </si>
  <si>
    <t>Cây lúa</t>
  </si>
  <si>
    <t xml:space="preserve">KH Tổng DT gieo trồng  
</t>
  </si>
  <si>
    <t>KH tổng DT gieo trồng vụ mùa</t>
  </si>
  <si>
    <t xml:space="preserve"> Tổng DT gieo trồng vụ mùa</t>
  </si>
  <si>
    <t>Cây
 khác</t>
  </si>
  <si>
    <t>KH 
gieo cấy</t>
  </si>
  <si>
    <t>Gieo cấy</t>
  </si>
  <si>
    <t>Lúa chất lượng</t>
  </si>
  <si>
    <t>Tr.đó: RAT</t>
  </si>
  <si>
    <t>Tr.đó: RCB</t>
  </si>
  <si>
    <t xml:space="preserve">DT Khoai tây </t>
  </si>
  <si>
    <t>Cây rau màu</t>
  </si>
  <si>
    <t>Gieo sạ, SRI, 3 giảm- 3 tăng</t>
  </si>
  <si>
    <t>Tổng</t>
  </si>
  <si>
    <t>ĐVT: Diện tích = ha</t>
  </si>
  <si>
    <t>lúa lai</t>
  </si>
  <si>
    <t>Phụ biểu 03: SƠ BỘ KẾT QUẢ VỤ MÙA 2019</t>
  </si>
  <si>
    <t xml:space="preserve"> </t>
  </si>
  <si>
    <t>RCB các huyện gửi</t>
  </si>
  <si>
    <t>DT RAT, RCB</t>
  </si>
  <si>
    <t>Trong đó: DT rau chế biến</t>
  </si>
  <si>
    <r>
      <t>KẾ HOẠCH SẢN XUẤT  VỤ ĐÔNG NĂM 2020
(</t>
    </r>
    <r>
      <rPr>
        <i/>
        <sz val="14"/>
        <rFont val="Times New Roman"/>
        <family val="1"/>
      </rPr>
      <t>Kèm theo dự thảo KH số ………/KH-SNN ngày……… tháng 8 năm 2020 của Sở Nông nghiệp và PTNT Bắc Giang)</t>
    </r>
    <r>
      <rPr>
        <b/>
        <sz val="14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</si>
</sst>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_(* #.##0.00_);_(* \(#.##0.00\);_(* &quot;-&quot;??_);_(@_)"/>
    <numFmt numFmtId="176" formatCode="_(* #.##0.0_);_(* \(#.##0.0\);_(* &quot;-&quot;??_);_(@_)"/>
    <numFmt numFmtId="177" formatCode="_(* #.##0._);_(* \(#.##0.\);_(* &quot;-&quot;??_);_(@_)"/>
    <numFmt numFmtId="178" formatCode="_(* #.##._);_(* \(#.##.\);_(* &quot;-&quot;??_);_(@_ⴆ"/>
    <numFmt numFmtId="179" formatCode="_(* #.#._);_(* \(#.#.\);_(* &quot;-&quot;??_);_(@_ⴆ"/>
    <numFmt numFmtId="180" formatCode="_(* #.;_(* \(#.;_(* &quot;-&quot;??_);_(@_ⴆ"/>
    <numFmt numFmtId="181" formatCode="_(* #.0.;_(* \(#.0.;_(* &quot;-&quot;??_);_(@_ⴆ"/>
    <numFmt numFmtId="182" formatCode="_(* #.00.;_(* \(#.00.;_(* &quot;-&quot;??_);_(@_ⴆ"/>
    <numFmt numFmtId="183" formatCode="_(* #.000.;_(* \(#.000.;_(* &quot;-&quot;??_);_(@_ⴆ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_);_(* \(#,##0.0000\);_(* &quot;-&quot;??_);_(@_)"/>
    <numFmt numFmtId="193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8" fillId="0" borderId="0">
      <alignment/>
      <protection/>
    </xf>
    <xf numFmtId="0" fontId="1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72" fontId="4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right" vertical="top" wrapText="1"/>
    </xf>
    <xf numFmtId="172" fontId="3" fillId="0" borderId="10" xfId="41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Alignment="1">
      <alignment/>
    </xf>
    <xf numFmtId="172" fontId="3" fillId="0" borderId="10" xfId="0" applyNumberFormat="1" applyFont="1" applyBorder="1" applyAlignment="1">
      <alignment horizontal="left" vertical="center" wrapText="1"/>
    </xf>
    <xf numFmtId="172" fontId="3" fillId="0" borderId="10" xfId="41" applyNumberFormat="1" applyFont="1" applyFill="1" applyBorder="1" applyAlignment="1">
      <alignment horizontal="center" vertical="center" wrapText="1"/>
    </xf>
    <xf numFmtId="172" fontId="3" fillId="0" borderId="10" xfId="4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3" fillId="0" borderId="10" xfId="41" applyNumberFormat="1" applyFont="1" applyFill="1" applyBorder="1" applyAlignment="1">
      <alignment horizontal="center" vertical="center" wrapText="1"/>
    </xf>
    <xf numFmtId="172" fontId="3" fillId="32" borderId="10" xfId="41" applyNumberFormat="1" applyFont="1" applyFill="1" applyBorder="1" applyAlignment="1">
      <alignment vertical="center" wrapText="1"/>
    </xf>
    <xf numFmtId="0" fontId="55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172" fontId="3" fillId="0" borderId="10" xfId="43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187" fontId="15" fillId="0" borderId="0" xfId="0" applyNumberFormat="1" applyFont="1" applyAlignment="1">
      <alignment/>
    </xf>
    <xf numFmtId="172" fontId="15" fillId="0" borderId="0" xfId="0" applyNumberFormat="1" applyFont="1" applyFill="1" applyAlignment="1">
      <alignment/>
    </xf>
    <xf numFmtId="171" fontId="15" fillId="0" borderId="0" xfId="0" applyNumberFormat="1" applyFont="1" applyAlignment="1">
      <alignment/>
    </xf>
    <xf numFmtId="172" fontId="3" fillId="0" borderId="10" xfId="43" applyNumberFormat="1" applyFont="1" applyBorder="1" applyAlignment="1">
      <alignment vertical="center" wrapText="1"/>
    </xf>
    <xf numFmtId="172" fontId="9" fillId="0" borderId="10" xfId="43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72" fontId="3" fillId="0" borderId="12" xfId="43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/>
    </xf>
    <xf numFmtId="0" fontId="55" fillId="0" borderId="0" xfId="0" applyFont="1" applyBorder="1" applyAlignment="1">
      <alignment/>
    </xf>
    <xf numFmtId="174" fontId="56" fillId="0" borderId="0" xfId="0" applyNumberFormat="1" applyFont="1" applyBorder="1" applyAlignment="1">
      <alignment vertical="center"/>
    </xf>
    <xf numFmtId="186" fontId="56" fillId="0" borderId="0" xfId="0" applyNumberFormat="1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174" fontId="3" fillId="0" borderId="10" xfId="43" applyNumberFormat="1" applyFont="1" applyBorder="1" applyAlignment="1">
      <alignment horizontal="right" vertical="center" wrapText="1"/>
    </xf>
    <xf numFmtId="172" fontId="2" fillId="0" borderId="10" xfId="0" applyNumberFormat="1" applyFont="1" applyBorder="1" applyAlignment="1">
      <alignment horizontal="left" vertical="center" wrapText="1"/>
    </xf>
    <xf numFmtId="172" fontId="2" fillId="0" borderId="10" xfId="41" applyNumberFormat="1" applyFont="1" applyFill="1" applyBorder="1" applyAlignment="1">
      <alignment horizontal="center" vertical="center" wrapText="1"/>
    </xf>
    <xf numFmtId="174" fontId="2" fillId="0" borderId="10" xfId="41" applyNumberFormat="1" applyFont="1" applyFill="1" applyBorder="1" applyAlignment="1">
      <alignment horizontal="center" vertical="center" wrapText="1"/>
    </xf>
    <xf numFmtId="172" fontId="2" fillId="0" borderId="10" xfId="43" applyNumberFormat="1" applyFont="1" applyBorder="1" applyAlignment="1">
      <alignment horizontal="right" vertical="center" wrapText="1"/>
    </xf>
    <xf numFmtId="172" fontId="2" fillId="0" borderId="10" xfId="43" applyNumberFormat="1" applyFont="1" applyFill="1" applyBorder="1" applyAlignment="1">
      <alignment horizontal="right" vertical="center" wrapText="1"/>
    </xf>
    <xf numFmtId="174" fontId="2" fillId="0" borderId="10" xfId="43" applyNumberFormat="1" applyFont="1" applyBorder="1" applyAlignment="1">
      <alignment horizontal="right" vertical="center" wrapText="1"/>
    </xf>
    <xf numFmtId="0" fontId="57" fillId="0" borderId="0" xfId="0" applyFont="1" applyAlignment="1">
      <alignment/>
    </xf>
    <xf numFmtId="1" fontId="3" fillId="0" borderId="0" xfId="0" applyNumberFormat="1" applyFont="1" applyAlignment="1">
      <alignment/>
    </xf>
    <xf numFmtId="0" fontId="57" fillId="0" borderId="0" xfId="0" applyFont="1" applyBorder="1" applyAlignment="1">
      <alignment vertical="center"/>
    </xf>
    <xf numFmtId="172" fontId="3" fillId="32" borderId="10" xfId="43" applyNumberFormat="1" applyFont="1" applyFill="1" applyBorder="1" applyAlignment="1">
      <alignment horizontal="center" vertical="center" wrapText="1"/>
    </xf>
    <xf numFmtId="172" fontId="3" fillId="0" borderId="10" xfId="43" applyNumberFormat="1" applyFont="1" applyBorder="1" applyAlignment="1">
      <alignment horizontal="center" vertical="center" wrapText="1"/>
    </xf>
    <xf numFmtId="172" fontId="3" fillId="32" borderId="10" xfId="43" applyNumberFormat="1" applyFont="1" applyFill="1" applyBorder="1" applyAlignment="1">
      <alignment horizontal="right" vertical="center" wrapText="1"/>
    </xf>
    <xf numFmtId="174" fontId="3" fillId="32" borderId="10" xfId="43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vertical="center"/>
    </xf>
    <xf numFmtId="172" fontId="3" fillId="0" borderId="10" xfId="43" applyNumberFormat="1" applyFont="1" applyBorder="1" applyAlignment="1">
      <alignment horizontal="center" vertical="center"/>
    </xf>
    <xf numFmtId="172" fontId="3" fillId="32" borderId="10" xfId="43" applyNumberFormat="1" applyFont="1" applyFill="1" applyBorder="1" applyAlignment="1">
      <alignment horizontal="center" vertical="center"/>
    </xf>
    <xf numFmtId="172" fontId="3" fillId="0" borderId="12" xfId="43" applyNumberFormat="1" applyFont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172" fontId="3" fillId="0" borderId="0" xfId="0" applyNumberFormat="1" applyFont="1" applyAlignment="1">
      <alignment/>
    </xf>
    <xf numFmtId="172" fontId="55" fillId="0" borderId="0" xfId="0" applyNumberFormat="1" applyFont="1" applyAlignment="1">
      <alignment/>
    </xf>
    <xf numFmtId="172" fontId="3" fillId="0" borderId="12" xfId="0" applyNumberFormat="1" applyFont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7" fillId="0" borderId="0" xfId="43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72" fontId="3" fillId="0" borderId="0" xfId="0" applyNumberFormat="1" applyFont="1" applyAlignment="1">
      <alignment horizontal="center"/>
    </xf>
    <xf numFmtId="172" fontId="3" fillId="0" borderId="0" xfId="4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172" fontId="2" fillId="0" borderId="10" xfId="41" applyNumberFormat="1" applyFont="1" applyBorder="1" applyAlignment="1">
      <alignment horizontal="center" vertical="center" wrapText="1"/>
    </xf>
    <xf numFmtId="174" fontId="4" fillId="0" borderId="0" xfId="41" applyNumberFormat="1" applyFont="1" applyFill="1" applyAlignment="1">
      <alignment horizontal="center"/>
    </xf>
    <xf numFmtId="172" fontId="3" fillId="0" borderId="0" xfId="41" applyNumberFormat="1" applyFont="1" applyAlignment="1">
      <alignment horizontal="center"/>
    </xf>
    <xf numFmtId="0" fontId="17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zoomScalePageLayoutView="0" workbookViewId="0" topLeftCell="A4">
      <selection activeCell="B6" sqref="B6:B15"/>
    </sheetView>
  </sheetViews>
  <sheetFormatPr defaultColWidth="9.140625" defaultRowHeight="15"/>
  <cols>
    <col min="1" max="1" width="3.7109375" style="23" customWidth="1"/>
    <col min="2" max="2" width="11.421875" style="23" customWidth="1"/>
    <col min="3" max="3" width="9.8515625" style="23" customWidth="1"/>
    <col min="4" max="4" width="9.00390625" style="23" customWidth="1"/>
    <col min="5" max="5" width="7.28125" style="24" customWidth="1"/>
    <col min="6" max="6" width="8.421875" style="24" customWidth="1"/>
    <col min="7" max="8" width="8.140625" style="23" customWidth="1"/>
    <col min="9" max="9" width="9.28125" style="27" customWidth="1"/>
    <col min="10" max="10" width="9.57421875" style="27" customWidth="1"/>
    <col min="11" max="11" width="7.28125" style="27" customWidth="1"/>
    <col min="12" max="12" width="7.7109375" style="23" customWidth="1"/>
    <col min="13" max="13" width="8.140625" style="23" customWidth="1"/>
    <col min="14" max="14" width="7.57421875" style="23" customWidth="1"/>
    <col min="15" max="15" width="7.140625" style="23" customWidth="1"/>
    <col min="16" max="16" width="7.7109375" style="23" customWidth="1"/>
    <col min="17" max="16384" width="9.140625" style="23" customWidth="1"/>
  </cols>
  <sheetData>
    <row r="1" spans="1:16" ht="48.75" customHeight="1">
      <c r="A1" s="84" t="s">
        <v>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21" customHeight="1">
      <c r="A2" s="87" t="s">
        <v>39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s="35" customFormat="1" ht="17.25" customHeight="1">
      <c r="A3" s="93" t="s">
        <v>23</v>
      </c>
      <c r="B3" s="88" t="s">
        <v>24</v>
      </c>
      <c r="C3" s="88" t="s">
        <v>27</v>
      </c>
      <c r="D3" s="88" t="s">
        <v>28</v>
      </c>
      <c r="E3" s="88" t="s">
        <v>22</v>
      </c>
      <c r="F3" s="94" t="s">
        <v>25</v>
      </c>
      <c r="G3" s="95"/>
      <c r="H3" s="95"/>
      <c r="I3" s="95"/>
      <c r="J3" s="96"/>
      <c r="K3" s="94" t="s">
        <v>36</v>
      </c>
      <c r="L3" s="95"/>
      <c r="M3" s="95"/>
      <c r="N3" s="95"/>
      <c r="O3" s="96"/>
      <c r="P3" s="88" t="s">
        <v>29</v>
      </c>
    </row>
    <row r="4" spans="1:16" s="35" customFormat="1" ht="17.25" customHeight="1">
      <c r="A4" s="93"/>
      <c r="B4" s="89"/>
      <c r="C4" s="89"/>
      <c r="D4" s="89"/>
      <c r="E4" s="89"/>
      <c r="F4" s="89" t="s">
        <v>30</v>
      </c>
      <c r="G4" s="89" t="s">
        <v>31</v>
      </c>
      <c r="H4" s="91" t="s">
        <v>22</v>
      </c>
      <c r="I4" s="92" t="s">
        <v>15</v>
      </c>
      <c r="J4" s="92"/>
      <c r="K4" s="89" t="s">
        <v>12</v>
      </c>
      <c r="L4" s="89" t="s">
        <v>11</v>
      </c>
      <c r="M4" s="90" t="s">
        <v>16</v>
      </c>
      <c r="N4" s="90"/>
      <c r="O4" s="90"/>
      <c r="P4" s="89"/>
    </row>
    <row r="5" spans="1:20" s="35" customFormat="1" ht="66.75" customHeight="1">
      <c r="A5" s="93"/>
      <c r="B5" s="90"/>
      <c r="C5" s="90"/>
      <c r="D5" s="90"/>
      <c r="E5" s="90"/>
      <c r="F5" s="90"/>
      <c r="G5" s="90"/>
      <c r="H5" s="92"/>
      <c r="I5" s="32" t="s">
        <v>32</v>
      </c>
      <c r="J5" s="32" t="s">
        <v>37</v>
      </c>
      <c r="K5" s="90"/>
      <c r="L5" s="90"/>
      <c r="M5" s="36" t="s">
        <v>17</v>
      </c>
      <c r="N5" s="36" t="s">
        <v>33</v>
      </c>
      <c r="O5" s="36" t="s">
        <v>34</v>
      </c>
      <c r="P5" s="90"/>
      <c r="R5" s="35" t="s">
        <v>40</v>
      </c>
      <c r="T5" s="35" t="s">
        <v>43</v>
      </c>
    </row>
    <row r="6" spans="1:20" s="1" customFormat="1" ht="19.5" customHeight="1">
      <c r="A6" s="37">
        <v>1</v>
      </c>
      <c r="B6" s="38" t="s">
        <v>9</v>
      </c>
      <c r="C6" s="39">
        <v>1810</v>
      </c>
      <c r="D6" s="39">
        <f>G6+K6+L6+M6+P6</f>
        <v>1825</v>
      </c>
      <c r="E6" s="39">
        <f aca="true" t="shared" si="0" ref="E6:E16">D6/C6*100</f>
        <v>100.82872928176796</v>
      </c>
      <c r="F6" s="39">
        <v>1300</v>
      </c>
      <c r="G6" s="39">
        <v>1315</v>
      </c>
      <c r="H6" s="58">
        <f aca="true" t="shared" si="1" ref="H6:H16">G6/F6*100</f>
        <v>101.15384615384615</v>
      </c>
      <c r="I6" s="40">
        <v>800</v>
      </c>
      <c r="J6" s="69">
        <v>1200</v>
      </c>
      <c r="K6" s="40"/>
      <c r="L6" s="40">
        <v>10</v>
      </c>
      <c r="M6" s="40">
        <v>420</v>
      </c>
      <c r="N6" s="40">
        <v>120</v>
      </c>
      <c r="O6" s="40">
        <v>5</v>
      </c>
      <c r="P6" s="41">
        <v>80</v>
      </c>
      <c r="S6" s="19"/>
      <c r="T6" s="1">
        <v>5</v>
      </c>
    </row>
    <row r="7" spans="1:19" s="1" customFormat="1" ht="19.5" customHeight="1">
      <c r="A7" s="37">
        <v>2</v>
      </c>
      <c r="B7" s="38" t="s">
        <v>1</v>
      </c>
      <c r="C7" s="39">
        <v>3900</v>
      </c>
      <c r="D7" s="39">
        <f aca="true" t="shared" si="2" ref="D7:D15">G7+K7+L7+M7+P7</f>
        <v>3965</v>
      </c>
      <c r="E7" s="39">
        <f t="shared" si="0"/>
        <v>101.66666666666666</v>
      </c>
      <c r="F7" s="39">
        <v>1475</v>
      </c>
      <c r="G7" s="70">
        <v>1478</v>
      </c>
      <c r="H7" s="71">
        <f t="shared" si="1"/>
        <v>100.20338983050847</v>
      </c>
      <c r="I7" s="72">
        <v>1135</v>
      </c>
      <c r="J7" s="68">
        <v>700</v>
      </c>
      <c r="K7" s="70">
        <v>735</v>
      </c>
      <c r="L7" s="73">
        <v>102</v>
      </c>
      <c r="M7" s="73">
        <v>718</v>
      </c>
      <c r="N7" s="73"/>
      <c r="O7" s="73">
        <v>5</v>
      </c>
      <c r="P7" s="74">
        <v>932</v>
      </c>
      <c r="S7" s="19"/>
    </row>
    <row r="8" spans="1:20" s="1" customFormat="1" ht="19.5" customHeight="1">
      <c r="A8" s="37">
        <v>3</v>
      </c>
      <c r="B8" s="38" t="s">
        <v>2</v>
      </c>
      <c r="C8" s="39">
        <v>9780</v>
      </c>
      <c r="D8" s="39">
        <f t="shared" si="2"/>
        <v>10050</v>
      </c>
      <c r="E8" s="39">
        <f t="shared" si="0"/>
        <v>102.76073619631903</v>
      </c>
      <c r="F8" s="39">
        <v>8200</v>
      </c>
      <c r="G8" s="39">
        <v>8260</v>
      </c>
      <c r="H8" s="58">
        <f t="shared" si="1"/>
        <v>100.73170731707317</v>
      </c>
      <c r="I8" s="42">
        <v>2190</v>
      </c>
      <c r="J8" s="69">
        <v>4510</v>
      </c>
      <c r="K8" s="42">
        <v>43</v>
      </c>
      <c r="L8" s="42">
        <v>110</v>
      </c>
      <c r="M8" s="42">
        <v>1492</v>
      </c>
      <c r="N8" s="40">
        <v>600</v>
      </c>
      <c r="O8" s="73">
        <v>25</v>
      </c>
      <c r="P8" s="41">
        <v>145</v>
      </c>
      <c r="R8" s="1">
        <v>690</v>
      </c>
      <c r="S8" s="19"/>
      <c r="T8" s="1">
        <v>25</v>
      </c>
    </row>
    <row r="9" spans="1:19" s="1" customFormat="1" ht="19.5" customHeight="1">
      <c r="A9" s="37">
        <v>4</v>
      </c>
      <c r="B9" s="38" t="s">
        <v>0</v>
      </c>
      <c r="C9" s="39">
        <v>3600</v>
      </c>
      <c r="D9" s="39">
        <f t="shared" si="2"/>
        <v>3673</v>
      </c>
      <c r="E9" s="39">
        <f t="shared" si="0"/>
        <v>102.02777777777779</v>
      </c>
      <c r="F9" s="39">
        <v>2640</v>
      </c>
      <c r="G9" s="39">
        <v>2636</v>
      </c>
      <c r="H9" s="58">
        <f t="shared" si="1"/>
        <v>99.84848484848486</v>
      </c>
      <c r="I9" s="42">
        <v>2400</v>
      </c>
      <c r="J9" s="69">
        <v>1600</v>
      </c>
      <c r="K9" s="40">
        <v>415</v>
      </c>
      <c r="L9" s="40">
        <v>90</v>
      </c>
      <c r="M9" s="40">
        <v>220</v>
      </c>
      <c r="N9" s="40">
        <v>40</v>
      </c>
      <c r="O9" s="73"/>
      <c r="P9" s="41">
        <v>312</v>
      </c>
      <c r="S9" s="19"/>
    </row>
    <row r="10" spans="1:19" s="1" customFormat="1" ht="19.5" customHeight="1">
      <c r="A10" s="37">
        <v>5</v>
      </c>
      <c r="B10" s="38" t="s">
        <v>4</v>
      </c>
      <c r="C10" s="39">
        <v>5000</v>
      </c>
      <c r="D10" s="39">
        <f t="shared" si="2"/>
        <v>5040</v>
      </c>
      <c r="E10" s="39">
        <f t="shared" si="0"/>
        <v>100.8</v>
      </c>
      <c r="F10" s="39">
        <v>3950</v>
      </c>
      <c r="G10" s="39">
        <v>3995</v>
      </c>
      <c r="H10" s="58">
        <f t="shared" si="1"/>
        <v>101.13924050632912</v>
      </c>
      <c r="I10" s="40">
        <v>1100</v>
      </c>
      <c r="J10" s="69">
        <v>1200</v>
      </c>
      <c r="K10" s="40">
        <v>240</v>
      </c>
      <c r="L10" s="40">
        <v>175</v>
      </c>
      <c r="M10" s="40">
        <v>320</v>
      </c>
      <c r="N10" s="40">
        <v>120</v>
      </c>
      <c r="O10" s="73"/>
      <c r="P10" s="41">
        <v>310</v>
      </c>
      <c r="R10" s="1">
        <v>500</v>
      </c>
      <c r="S10" s="19"/>
    </row>
    <row r="11" spans="1:19" s="1" customFormat="1" ht="19.5" customHeight="1">
      <c r="A11" s="37">
        <v>6</v>
      </c>
      <c r="B11" s="43" t="s">
        <v>6</v>
      </c>
      <c r="C11" s="39">
        <v>10000</v>
      </c>
      <c r="D11" s="39">
        <f t="shared" si="2"/>
        <v>10000</v>
      </c>
      <c r="E11" s="39">
        <f t="shared" si="0"/>
        <v>100</v>
      </c>
      <c r="F11" s="39">
        <v>8400</v>
      </c>
      <c r="G11" s="39">
        <v>8400</v>
      </c>
      <c r="H11" s="58">
        <f t="shared" si="1"/>
        <v>100</v>
      </c>
      <c r="I11" s="39">
        <v>2150</v>
      </c>
      <c r="J11" s="75">
        <v>4500</v>
      </c>
      <c r="K11" s="41">
        <v>100</v>
      </c>
      <c r="L11" s="41">
        <v>310</v>
      </c>
      <c r="M11" s="41">
        <v>770</v>
      </c>
      <c r="N11" s="41">
        <v>185</v>
      </c>
      <c r="O11" s="74">
        <v>15</v>
      </c>
      <c r="P11" s="41">
        <v>420</v>
      </c>
      <c r="R11" s="1">
        <v>150</v>
      </c>
      <c r="S11" s="19"/>
    </row>
    <row r="12" spans="1:20" s="1" customFormat="1" ht="19.5" customHeight="1">
      <c r="A12" s="37">
        <v>7</v>
      </c>
      <c r="B12" s="44" t="s">
        <v>3</v>
      </c>
      <c r="C12" s="39">
        <v>8560</v>
      </c>
      <c r="D12" s="39">
        <f t="shared" si="2"/>
        <v>8668</v>
      </c>
      <c r="E12" s="39">
        <f t="shared" si="0"/>
        <v>101.26168224299066</v>
      </c>
      <c r="F12" s="39">
        <v>7420</v>
      </c>
      <c r="G12" s="39">
        <v>7420</v>
      </c>
      <c r="H12" s="58">
        <f t="shared" si="1"/>
        <v>100</v>
      </c>
      <c r="I12" s="41">
        <v>875</v>
      </c>
      <c r="J12" s="75">
        <v>3710</v>
      </c>
      <c r="K12" s="41">
        <v>157</v>
      </c>
      <c r="L12" s="41">
        <v>146</v>
      </c>
      <c r="M12" s="41">
        <v>515</v>
      </c>
      <c r="N12" s="41">
        <v>181</v>
      </c>
      <c r="O12" s="41">
        <v>40</v>
      </c>
      <c r="P12" s="41">
        <v>430</v>
      </c>
      <c r="R12" s="1">
        <v>195</v>
      </c>
      <c r="S12" s="19"/>
      <c r="T12" s="1">
        <v>5</v>
      </c>
    </row>
    <row r="13" spans="1:20" s="1" customFormat="1" ht="19.5" customHeight="1">
      <c r="A13" s="37">
        <v>8</v>
      </c>
      <c r="B13" s="38" t="s">
        <v>5</v>
      </c>
      <c r="C13" s="39">
        <v>8170</v>
      </c>
      <c r="D13" s="39">
        <f t="shared" si="2"/>
        <v>7990</v>
      </c>
      <c r="E13" s="39">
        <f t="shared" si="0"/>
        <v>97.796817625459</v>
      </c>
      <c r="F13" s="39">
        <v>6790</v>
      </c>
      <c r="G13" s="70">
        <v>6790</v>
      </c>
      <c r="H13" s="71">
        <f>G13/F13*100</f>
        <v>100</v>
      </c>
      <c r="I13" s="70">
        <v>1550</v>
      </c>
      <c r="J13" s="76">
        <v>3000</v>
      </c>
      <c r="K13" s="74">
        <v>254</v>
      </c>
      <c r="L13" s="74">
        <v>241</v>
      </c>
      <c r="M13" s="74">
        <v>494</v>
      </c>
      <c r="N13" s="74">
        <v>315</v>
      </c>
      <c r="O13" s="74">
        <v>67</v>
      </c>
      <c r="P13" s="74">
        <v>211</v>
      </c>
      <c r="S13" s="19"/>
      <c r="T13" s="79">
        <v>67</v>
      </c>
    </row>
    <row r="14" spans="1:20" s="1" customFormat="1" ht="19.5" customHeight="1">
      <c r="A14" s="50">
        <v>9</v>
      </c>
      <c r="B14" s="51" t="s">
        <v>7</v>
      </c>
      <c r="C14" s="39">
        <v>7080</v>
      </c>
      <c r="D14" s="39">
        <f t="shared" si="2"/>
        <v>7127</v>
      </c>
      <c r="E14" s="39">
        <f t="shared" si="0"/>
        <v>100.66384180790962</v>
      </c>
      <c r="F14" s="52">
        <v>6300</v>
      </c>
      <c r="G14" s="52">
        <v>6297</v>
      </c>
      <c r="H14" s="58">
        <f>G14/F14*100</f>
        <v>99.95238095238095</v>
      </c>
      <c r="I14" s="53">
        <v>2500</v>
      </c>
      <c r="J14" s="77">
        <v>2105</v>
      </c>
      <c r="K14" s="53">
        <v>8</v>
      </c>
      <c r="L14" s="53">
        <v>92</v>
      </c>
      <c r="M14" s="53">
        <v>560</v>
      </c>
      <c r="N14" s="53">
        <v>60</v>
      </c>
      <c r="O14" s="81">
        <v>10</v>
      </c>
      <c r="P14" s="53">
        <v>170</v>
      </c>
      <c r="R14" s="66">
        <v>150</v>
      </c>
      <c r="S14" s="82"/>
      <c r="T14" s="1">
        <v>10</v>
      </c>
    </row>
    <row r="15" spans="1:19" s="1" customFormat="1" ht="19.5" customHeight="1">
      <c r="A15" s="37">
        <v>10</v>
      </c>
      <c r="B15" s="38" t="s">
        <v>8</v>
      </c>
      <c r="C15" s="39">
        <v>7100</v>
      </c>
      <c r="D15" s="39">
        <f t="shared" si="2"/>
        <v>7046</v>
      </c>
      <c r="E15" s="39">
        <f t="shared" si="0"/>
        <v>99.23943661971832</v>
      </c>
      <c r="F15" s="39">
        <v>6425</v>
      </c>
      <c r="G15" s="39">
        <v>6496</v>
      </c>
      <c r="H15" s="58">
        <f t="shared" si="1"/>
        <v>101.10505836575877</v>
      </c>
      <c r="I15" s="39">
        <v>4230</v>
      </c>
      <c r="J15" s="69">
        <v>3670</v>
      </c>
      <c r="K15" s="78">
        <v>0</v>
      </c>
      <c r="L15" s="78">
        <v>10</v>
      </c>
      <c r="M15" s="41">
        <v>390</v>
      </c>
      <c r="N15" s="41">
        <v>250</v>
      </c>
      <c r="O15" s="41">
        <v>20</v>
      </c>
      <c r="P15" s="78">
        <v>150</v>
      </c>
      <c r="R15" s="66"/>
      <c r="S15" s="19"/>
    </row>
    <row r="16" spans="1:20" s="35" customFormat="1" ht="19.5" customHeight="1">
      <c r="A16" s="85" t="s">
        <v>38</v>
      </c>
      <c r="B16" s="85"/>
      <c r="C16" s="62">
        <f>SUM(C6:C15)</f>
        <v>65000</v>
      </c>
      <c r="D16" s="62">
        <f>SUM(D6:D15)</f>
        <v>65384</v>
      </c>
      <c r="E16" s="62">
        <f t="shared" si="0"/>
        <v>100.59076923076924</v>
      </c>
      <c r="F16" s="63">
        <f>SUM(F6:F15)</f>
        <v>52900</v>
      </c>
      <c r="G16" s="62">
        <f>SUM(G6:G15)</f>
        <v>53087</v>
      </c>
      <c r="H16" s="64">
        <f t="shared" si="1"/>
        <v>100.35349716446125</v>
      </c>
      <c r="I16" s="62">
        <f>SUM(I6:I15)</f>
        <v>18930</v>
      </c>
      <c r="J16" s="62">
        <f>SUM(J6:J15)</f>
        <v>26195</v>
      </c>
      <c r="K16" s="63">
        <f>SUM(K7:K15)</f>
        <v>1952</v>
      </c>
      <c r="L16" s="63">
        <f>SUM(L6:L15)</f>
        <v>1286</v>
      </c>
      <c r="M16" s="63">
        <f>SUM(M6:M15)</f>
        <v>5899</v>
      </c>
      <c r="N16" s="63">
        <f>SUM(N6:N15)</f>
        <v>1871</v>
      </c>
      <c r="O16" s="63">
        <f>SUM(O6:O15)</f>
        <v>187</v>
      </c>
      <c r="P16" s="63">
        <f>SUM(P6:P15)</f>
        <v>3160</v>
      </c>
      <c r="S16" s="83"/>
      <c r="T16" s="80">
        <v>112</v>
      </c>
    </row>
    <row r="17" spans="1:19" s="35" customFormat="1" ht="19.5" customHeight="1">
      <c r="A17" s="86"/>
      <c r="B17" s="86"/>
      <c r="C17" s="54"/>
      <c r="D17" s="54"/>
      <c r="E17" s="55"/>
      <c r="F17" s="56"/>
      <c r="G17" s="56"/>
      <c r="H17" s="56"/>
      <c r="I17" s="57"/>
      <c r="J17" s="57"/>
      <c r="K17" s="57"/>
      <c r="L17" s="57"/>
      <c r="M17" s="57"/>
      <c r="N17" s="56"/>
      <c r="O17" s="56"/>
      <c r="P17" s="57"/>
      <c r="R17" s="35">
        <f>SUM(R6:R16)</f>
        <v>1685</v>
      </c>
      <c r="S17" s="54"/>
    </row>
    <row r="18" spans="5:18" s="25" customFormat="1" ht="21.75" customHeight="1">
      <c r="E18" s="26"/>
      <c r="F18" s="26"/>
      <c r="R18" s="46"/>
    </row>
    <row r="19" spans="14:18" ht="16.5">
      <c r="N19" s="45"/>
      <c r="R19" s="47"/>
    </row>
  </sheetData>
  <sheetProtection/>
  <mergeCells count="19">
    <mergeCell ref="L4:L5"/>
    <mergeCell ref="M4:O4"/>
    <mergeCell ref="A3:A5"/>
    <mergeCell ref="B3:B5"/>
    <mergeCell ref="C3:C5"/>
    <mergeCell ref="D3:D5"/>
    <mergeCell ref="E3:E5"/>
    <mergeCell ref="F3:J3"/>
    <mergeCell ref="K3:O3"/>
    <mergeCell ref="A1:P1"/>
    <mergeCell ref="A16:B16"/>
    <mergeCell ref="A17:B17"/>
    <mergeCell ref="A2:P2"/>
    <mergeCell ref="P3:P5"/>
    <mergeCell ref="F4:F5"/>
    <mergeCell ref="G4:G5"/>
    <mergeCell ref="H4:H5"/>
    <mergeCell ref="I4:J4"/>
    <mergeCell ref="K4:K5"/>
  </mergeCells>
  <printOptions/>
  <pageMargins left="0.95" right="0.4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7"/>
  <sheetViews>
    <sheetView tabSelected="1" zoomScale="85" zoomScaleNormal="85" zoomScalePageLayoutView="0" workbookViewId="0" topLeftCell="A1">
      <selection activeCell="K10" sqref="K10"/>
    </sheetView>
  </sheetViews>
  <sheetFormatPr defaultColWidth="9.140625" defaultRowHeight="15"/>
  <cols>
    <col min="1" max="1" width="4.421875" style="2" customWidth="1"/>
    <col min="2" max="2" width="11.8515625" style="3" customWidth="1"/>
    <col min="3" max="3" width="10.57421875" style="4" customWidth="1"/>
    <col min="4" max="4" width="7.8515625" style="15" customWidth="1"/>
    <col min="5" max="5" width="7.140625" style="15" customWidth="1"/>
    <col min="6" max="6" width="9.140625" style="15" customWidth="1"/>
    <col min="7" max="8" width="7.8515625" style="15" customWidth="1"/>
    <col min="9" max="9" width="8.421875" style="15" customWidth="1"/>
    <col min="10" max="10" width="8.28125" style="15" customWidth="1"/>
    <col min="11" max="11" width="7.57421875" style="15" customWidth="1"/>
    <col min="12" max="12" width="9.421875" style="1" customWidth="1"/>
    <col min="13" max="13" width="9.00390625" style="10" customWidth="1"/>
    <col min="14" max="14" width="8.28125" style="1" customWidth="1"/>
    <col min="15" max="15" width="7.7109375" style="1" customWidth="1"/>
    <col min="16" max="16" width="8.57421875" style="1" customWidth="1"/>
    <col min="17" max="17" width="8.140625" style="1" customWidth="1"/>
    <col min="18" max="16384" width="9.140625" style="1" customWidth="1"/>
  </cols>
  <sheetData>
    <row r="1" spans="1:17" ht="60.75" customHeight="1">
      <c r="A1" s="106" t="s">
        <v>46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7" ht="24.75" customHeight="1">
      <c r="A2" s="107" t="s">
        <v>21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s="5" customFormat="1" ht="24" customHeight="1">
      <c r="A3" s="93" t="s">
        <v>14</v>
      </c>
      <c r="B3" s="97" t="s">
        <v>10</v>
      </c>
      <c r="C3" s="97" t="s">
        <v>26</v>
      </c>
      <c r="D3" s="108" t="s">
        <v>12</v>
      </c>
      <c r="E3" s="108"/>
      <c r="F3" s="108"/>
      <c r="G3" s="108" t="s">
        <v>11</v>
      </c>
      <c r="H3" s="108"/>
      <c r="I3" s="108"/>
      <c r="J3" s="93" t="s">
        <v>13</v>
      </c>
      <c r="K3" s="93"/>
      <c r="L3" s="93"/>
      <c r="M3" s="97" t="s">
        <v>16</v>
      </c>
      <c r="N3" s="97"/>
      <c r="O3" s="97"/>
      <c r="P3" s="97"/>
      <c r="Q3" s="97" t="s">
        <v>20</v>
      </c>
    </row>
    <row r="4" spans="1:17" s="5" customFormat="1" ht="28.5" customHeight="1">
      <c r="A4" s="93"/>
      <c r="B4" s="97"/>
      <c r="C4" s="97"/>
      <c r="D4" s="85" t="s">
        <v>17</v>
      </c>
      <c r="E4" s="85" t="s">
        <v>18</v>
      </c>
      <c r="F4" s="85" t="s">
        <v>19</v>
      </c>
      <c r="G4" s="85" t="s">
        <v>17</v>
      </c>
      <c r="H4" s="85" t="s">
        <v>18</v>
      </c>
      <c r="I4" s="85" t="s">
        <v>19</v>
      </c>
      <c r="J4" s="85" t="s">
        <v>17</v>
      </c>
      <c r="K4" s="85" t="s">
        <v>18</v>
      </c>
      <c r="L4" s="93" t="s">
        <v>19</v>
      </c>
      <c r="M4" s="85" t="s">
        <v>17</v>
      </c>
      <c r="N4" s="102" t="s">
        <v>15</v>
      </c>
      <c r="O4" s="102"/>
      <c r="P4" s="102"/>
      <c r="Q4" s="97"/>
    </row>
    <row r="5" spans="1:17" s="5" customFormat="1" ht="70.5" customHeight="1">
      <c r="A5" s="93"/>
      <c r="B5" s="97"/>
      <c r="C5" s="97"/>
      <c r="D5" s="85"/>
      <c r="E5" s="85"/>
      <c r="F5" s="85"/>
      <c r="G5" s="85"/>
      <c r="H5" s="85"/>
      <c r="I5" s="85"/>
      <c r="J5" s="85"/>
      <c r="K5" s="85"/>
      <c r="L5" s="93"/>
      <c r="M5" s="85"/>
      <c r="N5" s="11" t="s">
        <v>35</v>
      </c>
      <c r="O5" s="11" t="s">
        <v>44</v>
      </c>
      <c r="P5" s="32" t="s">
        <v>45</v>
      </c>
      <c r="Q5" s="97"/>
    </row>
    <row r="6" spans="1:18" ht="24" customHeight="1">
      <c r="A6" s="12">
        <v>1</v>
      </c>
      <c r="B6" s="13" t="s">
        <v>9</v>
      </c>
      <c r="C6" s="28">
        <v>600</v>
      </c>
      <c r="D6" s="29">
        <v>10</v>
      </c>
      <c r="E6" s="33">
        <v>40.5</v>
      </c>
      <c r="F6" s="29">
        <v>40</v>
      </c>
      <c r="G6" s="29">
        <v>5</v>
      </c>
      <c r="H6" s="33">
        <v>25</v>
      </c>
      <c r="I6" s="29">
        <f>G6*H6/10</f>
        <v>12.5</v>
      </c>
      <c r="J6" s="29">
        <v>5</v>
      </c>
      <c r="K6" s="33">
        <v>120</v>
      </c>
      <c r="L6" s="29">
        <f>J6*K6/10</f>
        <v>60</v>
      </c>
      <c r="M6" s="22">
        <v>430</v>
      </c>
      <c r="N6" s="30">
        <v>100</v>
      </c>
      <c r="O6" s="48">
        <v>150</v>
      </c>
      <c r="P6" s="49">
        <v>90</v>
      </c>
      <c r="Q6" s="22">
        <f>C6-D6-G6-J6-M6</f>
        <v>150</v>
      </c>
      <c r="R6" s="5"/>
    </row>
    <row r="7" spans="1:17" ht="24" customHeight="1">
      <c r="A7" s="12">
        <v>2</v>
      </c>
      <c r="B7" s="13" t="s">
        <v>1</v>
      </c>
      <c r="C7" s="28">
        <v>1350</v>
      </c>
      <c r="D7" s="29">
        <v>190</v>
      </c>
      <c r="E7" s="33">
        <v>39</v>
      </c>
      <c r="F7" s="29">
        <v>740</v>
      </c>
      <c r="G7" s="29">
        <v>30</v>
      </c>
      <c r="H7" s="33">
        <v>20.5</v>
      </c>
      <c r="I7" s="29">
        <f aca="true" t="shared" si="0" ref="I7:I15">G7*H7/10</f>
        <v>61.5</v>
      </c>
      <c r="J7" s="29">
        <v>130</v>
      </c>
      <c r="K7" s="33">
        <v>95</v>
      </c>
      <c r="L7" s="29">
        <v>1230</v>
      </c>
      <c r="M7" s="22">
        <v>980</v>
      </c>
      <c r="N7" s="34">
        <v>40</v>
      </c>
      <c r="O7" s="48">
        <v>90</v>
      </c>
      <c r="P7" s="49">
        <v>20</v>
      </c>
      <c r="Q7" s="22">
        <f aca="true" t="shared" si="1" ref="Q7:Q15">C7-D7-G7-J7-M7</f>
        <v>20</v>
      </c>
    </row>
    <row r="8" spans="1:17" ht="24" customHeight="1">
      <c r="A8" s="12">
        <v>3</v>
      </c>
      <c r="B8" s="13" t="s">
        <v>2</v>
      </c>
      <c r="C8" s="28">
        <v>3900</v>
      </c>
      <c r="D8" s="29">
        <v>150</v>
      </c>
      <c r="E8" s="33">
        <v>39.5</v>
      </c>
      <c r="F8" s="29">
        <v>590</v>
      </c>
      <c r="G8" s="29">
        <v>125</v>
      </c>
      <c r="H8" s="33">
        <v>24.5</v>
      </c>
      <c r="I8" s="29">
        <f t="shared" si="0"/>
        <v>306.25</v>
      </c>
      <c r="J8" s="29">
        <v>300</v>
      </c>
      <c r="K8" s="33">
        <v>130</v>
      </c>
      <c r="L8" s="29">
        <f>J8*K8/10</f>
        <v>3900</v>
      </c>
      <c r="M8" s="22">
        <v>3200</v>
      </c>
      <c r="N8" s="30">
        <v>550</v>
      </c>
      <c r="O8" s="48">
        <v>620</v>
      </c>
      <c r="P8" s="49">
        <v>60</v>
      </c>
      <c r="Q8" s="22">
        <f t="shared" si="1"/>
        <v>125</v>
      </c>
    </row>
    <row r="9" spans="1:17" s="65" customFormat="1" ht="24" customHeight="1">
      <c r="A9" s="12">
        <v>4</v>
      </c>
      <c r="B9" s="13" t="s">
        <v>0</v>
      </c>
      <c r="C9" s="28">
        <v>850</v>
      </c>
      <c r="D9" s="29">
        <v>260</v>
      </c>
      <c r="E9" s="33">
        <v>40</v>
      </c>
      <c r="F9" s="29">
        <f>E9*D9/10</f>
        <v>1040</v>
      </c>
      <c r="G9" s="29">
        <v>0</v>
      </c>
      <c r="H9" s="33">
        <v>0</v>
      </c>
      <c r="I9" s="29">
        <f t="shared" si="0"/>
        <v>0</v>
      </c>
      <c r="J9" s="29">
        <v>90</v>
      </c>
      <c r="K9" s="33">
        <v>90</v>
      </c>
      <c r="L9" s="29">
        <f>J9*K9/10</f>
        <v>810</v>
      </c>
      <c r="M9" s="22">
        <v>500</v>
      </c>
      <c r="N9" s="30">
        <v>100</v>
      </c>
      <c r="O9" s="48">
        <v>90</v>
      </c>
      <c r="P9" s="49">
        <v>140</v>
      </c>
      <c r="Q9" s="22">
        <f t="shared" si="1"/>
        <v>0</v>
      </c>
    </row>
    <row r="10" spans="1:17" ht="24" customHeight="1">
      <c r="A10" s="12">
        <v>5</v>
      </c>
      <c r="B10" s="13" t="s">
        <v>4</v>
      </c>
      <c r="C10" s="28">
        <v>1150</v>
      </c>
      <c r="D10" s="29">
        <v>210</v>
      </c>
      <c r="E10" s="33">
        <v>40</v>
      </c>
      <c r="F10" s="29">
        <f>E10*D10/10</f>
        <v>840</v>
      </c>
      <c r="G10" s="29">
        <v>50</v>
      </c>
      <c r="H10" s="33">
        <v>24</v>
      </c>
      <c r="I10" s="29">
        <f t="shared" si="0"/>
        <v>120</v>
      </c>
      <c r="J10" s="29">
        <v>150</v>
      </c>
      <c r="K10" s="33">
        <v>90</v>
      </c>
      <c r="L10" s="29">
        <f>J10*K10/10</f>
        <v>1350</v>
      </c>
      <c r="M10" s="22">
        <v>580</v>
      </c>
      <c r="N10" s="30">
        <v>30</v>
      </c>
      <c r="O10" s="48">
        <v>220</v>
      </c>
      <c r="P10" s="49">
        <v>100</v>
      </c>
      <c r="Q10" s="22">
        <f t="shared" si="1"/>
        <v>160</v>
      </c>
    </row>
    <row r="11" spans="1:17" ht="24" customHeight="1">
      <c r="A11" s="12">
        <v>6</v>
      </c>
      <c r="B11" s="13" t="s">
        <v>6</v>
      </c>
      <c r="C11" s="28">
        <v>3470</v>
      </c>
      <c r="D11" s="29">
        <v>1150</v>
      </c>
      <c r="E11" s="33">
        <v>40</v>
      </c>
      <c r="F11" s="29">
        <f>E11*D11/10</f>
        <v>4600</v>
      </c>
      <c r="G11" s="29">
        <v>240</v>
      </c>
      <c r="H11" s="33">
        <v>23</v>
      </c>
      <c r="I11" s="29">
        <f t="shared" si="0"/>
        <v>552</v>
      </c>
      <c r="J11" s="29">
        <v>410</v>
      </c>
      <c r="K11" s="33">
        <v>125</v>
      </c>
      <c r="L11" s="29">
        <v>5130</v>
      </c>
      <c r="M11" s="22">
        <v>1570</v>
      </c>
      <c r="N11" s="30">
        <v>450</v>
      </c>
      <c r="O11" s="48">
        <v>500</v>
      </c>
      <c r="P11" s="49">
        <v>140</v>
      </c>
      <c r="Q11" s="22">
        <f t="shared" si="1"/>
        <v>100</v>
      </c>
    </row>
    <row r="12" spans="1:17" ht="24" customHeight="1">
      <c r="A12" s="12">
        <v>7</v>
      </c>
      <c r="B12" s="13" t="s">
        <v>3</v>
      </c>
      <c r="C12" s="28">
        <v>3970</v>
      </c>
      <c r="D12" s="29">
        <v>1000</v>
      </c>
      <c r="E12" s="33">
        <v>38.5</v>
      </c>
      <c r="F12" s="29">
        <f>E12*D12/10</f>
        <v>3850</v>
      </c>
      <c r="G12" s="29">
        <v>200</v>
      </c>
      <c r="H12" s="33">
        <v>24</v>
      </c>
      <c r="I12" s="29">
        <f t="shared" si="0"/>
        <v>480</v>
      </c>
      <c r="J12" s="29">
        <v>625</v>
      </c>
      <c r="K12" s="33">
        <v>115</v>
      </c>
      <c r="L12" s="29">
        <v>7190</v>
      </c>
      <c r="M12" s="22">
        <v>1770</v>
      </c>
      <c r="N12" s="30">
        <v>300</v>
      </c>
      <c r="O12" s="48">
        <v>660</v>
      </c>
      <c r="P12" s="49">
        <v>240</v>
      </c>
      <c r="Q12" s="22">
        <f t="shared" si="1"/>
        <v>375</v>
      </c>
    </row>
    <row r="13" spans="1:17" ht="24" customHeight="1">
      <c r="A13" s="12">
        <v>8</v>
      </c>
      <c r="B13" s="13" t="s">
        <v>5</v>
      </c>
      <c r="C13" s="28">
        <v>4160</v>
      </c>
      <c r="D13" s="29">
        <v>1700</v>
      </c>
      <c r="E13" s="33">
        <v>41.5</v>
      </c>
      <c r="F13" s="29">
        <v>7060</v>
      </c>
      <c r="G13" s="29">
        <v>600</v>
      </c>
      <c r="H13" s="33">
        <v>27</v>
      </c>
      <c r="I13" s="29">
        <f t="shared" si="0"/>
        <v>1620</v>
      </c>
      <c r="J13" s="29">
        <v>250</v>
      </c>
      <c r="K13" s="33">
        <v>118</v>
      </c>
      <c r="L13" s="29">
        <v>2960</v>
      </c>
      <c r="M13" s="22">
        <v>1400</v>
      </c>
      <c r="N13" s="30">
        <v>240</v>
      </c>
      <c r="O13" s="48">
        <v>390</v>
      </c>
      <c r="P13" s="49">
        <v>570</v>
      </c>
      <c r="Q13" s="22">
        <f t="shared" si="1"/>
        <v>210</v>
      </c>
    </row>
    <row r="14" spans="1:17" ht="24" customHeight="1">
      <c r="A14" s="12">
        <v>9</v>
      </c>
      <c r="B14" s="13" t="s">
        <v>7</v>
      </c>
      <c r="C14" s="28">
        <v>1850</v>
      </c>
      <c r="D14" s="29">
        <v>220</v>
      </c>
      <c r="E14" s="33">
        <v>37</v>
      </c>
      <c r="F14" s="29">
        <v>810</v>
      </c>
      <c r="G14" s="29">
        <v>40</v>
      </c>
      <c r="H14" s="33">
        <v>22</v>
      </c>
      <c r="I14" s="29">
        <f t="shared" si="0"/>
        <v>88</v>
      </c>
      <c r="J14" s="29">
        <v>410</v>
      </c>
      <c r="K14" s="33">
        <v>128</v>
      </c>
      <c r="L14" s="29">
        <v>5260</v>
      </c>
      <c r="M14" s="22">
        <v>1090</v>
      </c>
      <c r="N14" s="30">
        <v>350</v>
      </c>
      <c r="O14" s="48">
        <v>290</v>
      </c>
      <c r="P14" s="49">
        <v>100</v>
      </c>
      <c r="Q14" s="22">
        <f t="shared" si="1"/>
        <v>90</v>
      </c>
    </row>
    <row r="15" spans="1:17" ht="24" customHeight="1">
      <c r="A15" s="12">
        <v>10</v>
      </c>
      <c r="B15" s="13" t="s">
        <v>8</v>
      </c>
      <c r="C15" s="28">
        <v>1700</v>
      </c>
      <c r="D15" s="29">
        <v>110</v>
      </c>
      <c r="E15" s="33">
        <v>41</v>
      </c>
      <c r="F15" s="29">
        <v>450</v>
      </c>
      <c r="G15" s="29">
        <v>10</v>
      </c>
      <c r="H15" s="33">
        <v>22</v>
      </c>
      <c r="I15" s="29">
        <f t="shared" si="0"/>
        <v>22</v>
      </c>
      <c r="J15" s="29">
        <v>80</v>
      </c>
      <c r="K15" s="33">
        <v>98</v>
      </c>
      <c r="L15" s="29">
        <v>780</v>
      </c>
      <c r="M15" s="22">
        <v>1480</v>
      </c>
      <c r="N15" s="34">
        <v>840</v>
      </c>
      <c r="O15" s="48">
        <v>190</v>
      </c>
      <c r="P15" s="49">
        <v>260</v>
      </c>
      <c r="Q15" s="22">
        <f t="shared" si="1"/>
        <v>20</v>
      </c>
    </row>
    <row r="16" spans="1:19" s="6" customFormat="1" ht="24" customHeight="1">
      <c r="A16" s="103" t="s">
        <v>38</v>
      </c>
      <c r="B16" s="103"/>
      <c r="C16" s="59">
        <f>SUM(C6:C15)</f>
        <v>23000</v>
      </c>
      <c r="D16" s="59">
        <f>SUM(D6:D15)</f>
        <v>5000</v>
      </c>
      <c r="E16" s="61">
        <f>F16/D16*10</f>
        <v>40</v>
      </c>
      <c r="F16" s="60">
        <v>20000</v>
      </c>
      <c r="G16" s="59">
        <f>SUM(G6:G15)</f>
        <v>1300</v>
      </c>
      <c r="H16" s="61">
        <v>25</v>
      </c>
      <c r="I16" s="60">
        <f>G16*H16/10</f>
        <v>3250</v>
      </c>
      <c r="J16" s="59">
        <f>SUM(J6:J15)</f>
        <v>2450</v>
      </c>
      <c r="K16" s="61">
        <f>L16/J16*10</f>
        <v>117.0204081632653</v>
      </c>
      <c r="L16" s="60">
        <f aca="true" t="shared" si="2" ref="L16:Q16">SUM(L6:L15)</f>
        <v>28670</v>
      </c>
      <c r="M16" s="59">
        <f t="shared" si="2"/>
        <v>13000</v>
      </c>
      <c r="N16" s="59">
        <f t="shared" si="2"/>
        <v>3000</v>
      </c>
      <c r="O16" s="59">
        <f t="shared" si="2"/>
        <v>3200</v>
      </c>
      <c r="P16" s="59">
        <f t="shared" si="2"/>
        <v>1720</v>
      </c>
      <c r="Q16" s="59">
        <f t="shared" si="2"/>
        <v>1250</v>
      </c>
      <c r="S16" s="14"/>
    </row>
    <row r="17" spans="1:19" ht="24" customHeight="1">
      <c r="A17" s="67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9"/>
      <c r="S17" s="1" t="s">
        <v>42</v>
      </c>
    </row>
    <row r="18" ht="24" customHeight="1"/>
    <row r="19" spans="5:12" ht="24" customHeight="1">
      <c r="E19" s="104"/>
      <c r="F19" s="104"/>
      <c r="H19" s="100"/>
      <c r="I19" s="100"/>
      <c r="J19" s="105"/>
      <c r="K19" s="105"/>
      <c r="L19" s="105"/>
    </row>
    <row r="20" spans="4:12" ht="24" customHeight="1">
      <c r="D20" s="98"/>
      <c r="E20" s="98"/>
      <c r="I20" s="16"/>
      <c r="J20" s="99"/>
      <c r="K20" s="99"/>
      <c r="L20" s="99"/>
    </row>
    <row r="21" spans="6:7" ht="24" customHeight="1">
      <c r="F21" s="100"/>
      <c r="G21" s="100"/>
    </row>
    <row r="22" ht="24" customHeight="1"/>
    <row r="23" ht="24" customHeight="1"/>
    <row r="24" ht="24" customHeight="1"/>
    <row r="25" ht="24" customHeight="1"/>
    <row r="26" ht="24" customHeight="1"/>
    <row r="27" ht="24" customHeight="1"/>
    <row r="28" spans="11:12" ht="15.75">
      <c r="K28" s="101"/>
      <c r="L28" s="101"/>
    </row>
    <row r="41" spans="1:9" ht="18.75">
      <c r="A41" s="7"/>
      <c r="B41" s="8"/>
      <c r="C41" s="9"/>
      <c r="D41" s="17"/>
      <c r="E41" s="18"/>
      <c r="F41" s="18"/>
      <c r="G41" s="18"/>
      <c r="H41" s="19"/>
      <c r="I41" s="19"/>
    </row>
    <row r="42" spans="1:9" ht="18.75">
      <c r="A42" s="7"/>
      <c r="B42" s="8"/>
      <c r="C42" s="9"/>
      <c r="D42" s="17"/>
      <c r="E42" s="18"/>
      <c r="F42" s="18"/>
      <c r="G42" s="18"/>
      <c r="H42" s="19"/>
      <c r="I42" s="19"/>
    </row>
    <row r="43" spans="1:9" ht="18.75">
      <c r="A43" s="7"/>
      <c r="B43" s="8"/>
      <c r="C43" s="9"/>
      <c r="D43" s="17"/>
      <c r="E43" s="18"/>
      <c r="F43" s="18"/>
      <c r="G43" s="18"/>
      <c r="H43" s="19"/>
      <c r="I43" s="19"/>
    </row>
    <row r="44" spans="1:9" ht="18.75">
      <c r="A44" s="7"/>
      <c r="B44" s="8"/>
      <c r="C44" s="9"/>
      <c r="D44" s="20"/>
      <c r="E44" s="21"/>
      <c r="F44" s="21"/>
      <c r="G44" s="19"/>
      <c r="H44" s="19"/>
      <c r="I44" s="19"/>
    </row>
    <row r="45" spans="1:9" ht="15.75">
      <c r="A45" s="7"/>
      <c r="B45" s="8"/>
      <c r="C45" s="9"/>
      <c r="D45" s="19"/>
      <c r="E45" s="19"/>
      <c r="F45" s="19"/>
      <c r="G45" s="19"/>
      <c r="H45" s="19"/>
      <c r="I45" s="19"/>
    </row>
    <row r="46" spans="1:9" ht="15.75">
      <c r="A46" s="7"/>
      <c r="B46" s="8"/>
      <c r="C46" s="9"/>
      <c r="D46" s="19"/>
      <c r="E46" s="19"/>
      <c r="F46" s="19"/>
      <c r="G46" s="19"/>
      <c r="H46" s="19"/>
      <c r="I46" s="19"/>
    </row>
    <row r="47" spans="1:9" ht="15.75">
      <c r="A47" s="7"/>
      <c r="B47" s="8"/>
      <c r="C47" s="9"/>
      <c r="D47" s="19"/>
      <c r="E47" s="19"/>
      <c r="F47" s="19"/>
      <c r="G47" s="19"/>
      <c r="H47" s="19"/>
      <c r="I47" s="19"/>
    </row>
  </sheetData>
  <sheetProtection/>
  <mergeCells count="29">
    <mergeCell ref="A1:Q1"/>
    <mergeCell ref="A2:Q2"/>
    <mergeCell ref="A3:A5"/>
    <mergeCell ref="B3:B5"/>
    <mergeCell ref="C3:C5"/>
    <mergeCell ref="D3:F3"/>
    <mergeCell ref="G3:I3"/>
    <mergeCell ref="J3:L3"/>
    <mergeCell ref="Q3:Q5"/>
    <mergeCell ref="D4:D5"/>
    <mergeCell ref="A16:B16"/>
    <mergeCell ref="E19:F19"/>
    <mergeCell ref="H19:I19"/>
    <mergeCell ref="J19:L19"/>
    <mergeCell ref="E4:E5"/>
    <mergeCell ref="F4:F5"/>
    <mergeCell ref="G4:G5"/>
    <mergeCell ref="H4:H5"/>
    <mergeCell ref="I4:I5"/>
    <mergeCell ref="J4:J5"/>
    <mergeCell ref="M3:P3"/>
    <mergeCell ref="D20:E20"/>
    <mergeCell ref="J20:L20"/>
    <mergeCell ref="F21:G21"/>
    <mergeCell ref="K28:L28"/>
    <mergeCell ref="L4:L5"/>
    <mergeCell ref="M4:M5"/>
    <mergeCell ref="K4:K5"/>
    <mergeCell ref="N4:P4"/>
  </mergeCells>
  <printOptions/>
  <pageMargins left="0.2" right="0.2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2020-08-11T03:56:39Z</cp:lastPrinted>
  <dcterms:created xsi:type="dcterms:W3CDTF">2012-03-06T07:03:57Z</dcterms:created>
  <dcterms:modified xsi:type="dcterms:W3CDTF">2020-08-11T08:05:08Z</dcterms:modified>
  <cp:category/>
  <cp:version/>
  <cp:contentType/>
  <cp:contentStatus/>
</cp:coreProperties>
</file>